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18216" windowHeight="7296"/>
  </bookViews>
  <sheets>
    <sheet name="面试对象" sheetId="1" r:id="rId1"/>
  </sheets>
  <definedNames>
    <definedName name="_xlnm._FilterDatabase" localSheetId="0" hidden="1">面试对象!$A$3:$E$96</definedName>
    <definedName name="_xlnm.Print_Titles" localSheetId="0">面试对象!$3:$3</definedName>
  </definedNames>
  <calcPr calcId="144525"/>
</workbook>
</file>

<file path=xl/calcChain.xml><?xml version="1.0" encoding="utf-8"?>
<calcChain xmlns="http://schemas.openxmlformats.org/spreadsheetml/2006/main">
  <c r="B4" i="1" l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</calcChain>
</file>

<file path=xl/sharedStrings.xml><?xml version="1.0" encoding="utf-8"?>
<sst xmlns="http://schemas.openxmlformats.org/spreadsheetml/2006/main" count="100" uniqueCount="14">
  <si>
    <t>2009_初中地理</t>
  </si>
  <si>
    <t>2006_初中生物</t>
  </si>
  <si>
    <t>2005_初中化学</t>
  </si>
  <si>
    <t>2004_初中物理</t>
  </si>
  <si>
    <t>2003_初中英语</t>
  </si>
  <si>
    <t>2002_初中数学</t>
  </si>
  <si>
    <t>2001_初中语文</t>
  </si>
  <si>
    <t>备注</t>
    <phoneticPr fontId="1" type="noConversion"/>
  </si>
  <si>
    <t>成绩</t>
    <phoneticPr fontId="1" type="noConversion"/>
  </si>
  <si>
    <t>报考岗位</t>
  </si>
  <si>
    <t>姓名</t>
  </si>
  <si>
    <t>准考证号</t>
  </si>
  <si>
    <t>2017年新野县公开招聘乡镇初中教师
面试人员名单</t>
    <phoneticPr fontId="1" type="noConversion"/>
  </si>
  <si>
    <t>附件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</si>
</sst>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黑体"/>
      <family val="3"/>
      <charset val="134"/>
    </font>
    <font>
      <sz val="16"/>
      <name val="黑体"/>
      <family val="3"/>
      <charset val="134"/>
    </font>
    <font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4">
    <cellStyle name="百分比 2" xfId="1"/>
    <cellStyle name="常规" xfId="0" builtinId="0"/>
    <cellStyle name="常规 2" xfId="2"/>
    <cellStyle name="货币[0]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E96"/>
  <sheetViews>
    <sheetView tabSelected="1" workbookViewId="0"/>
  </sheetViews>
  <sheetFormatPr defaultRowHeight="15.6" x14ac:dyDescent="0.25"/>
  <cols>
    <col min="1" max="1" width="13.3984375" bestFit="1" customWidth="1"/>
    <col min="2" max="2" width="9.3984375" bestFit="1" customWidth="1"/>
    <col min="3" max="3" width="14.796875" bestFit="1" customWidth="1"/>
    <col min="4" max="4" width="9.3984375" bestFit="1" customWidth="1"/>
    <col min="5" max="5" width="13.8984375" customWidth="1"/>
  </cols>
  <sheetData>
    <row r="1" spans="1:5" x14ac:dyDescent="0.25">
      <c r="A1" t="s">
        <v>13</v>
      </c>
    </row>
    <row r="2" spans="1:5" ht="40.5" customHeight="1" x14ac:dyDescent="0.25">
      <c r="A2" s="5" t="s">
        <v>12</v>
      </c>
      <c r="B2" s="6"/>
      <c r="C2" s="6"/>
      <c r="D2" s="6"/>
      <c r="E2" s="6"/>
    </row>
    <row r="3" spans="1:5" s="3" customFormat="1" ht="29.25" customHeight="1" x14ac:dyDescent="0.25">
      <c r="A3" s="4" t="s">
        <v>11</v>
      </c>
      <c r="B3" s="4" t="s">
        <v>10</v>
      </c>
      <c r="C3" s="4" t="s">
        <v>9</v>
      </c>
      <c r="D3" s="4" t="s">
        <v>8</v>
      </c>
      <c r="E3" s="4" t="s">
        <v>7</v>
      </c>
    </row>
    <row r="4" spans="1:5" s="1" customFormat="1" ht="21.9" customHeight="1" x14ac:dyDescent="0.25">
      <c r="A4" s="2">
        <v>2017108</v>
      </c>
      <c r="B4" s="2" t="str">
        <f>"王璐"</f>
        <v>王璐</v>
      </c>
      <c r="C4" s="2" t="s">
        <v>6</v>
      </c>
      <c r="D4" s="2">
        <v>78.5</v>
      </c>
      <c r="E4" s="2"/>
    </row>
    <row r="5" spans="1:5" s="1" customFormat="1" ht="21.9" customHeight="1" x14ac:dyDescent="0.25">
      <c r="A5" s="2">
        <v>2017302</v>
      </c>
      <c r="B5" s="2" t="str">
        <f>"万志强"</f>
        <v>万志强</v>
      </c>
      <c r="C5" s="2" t="s">
        <v>6</v>
      </c>
      <c r="D5" s="2">
        <v>75.5</v>
      </c>
      <c r="E5" s="2"/>
    </row>
    <row r="6" spans="1:5" s="1" customFormat="1" ht="21.9" customHeight="1" x14ac:dyDescent="0.25">
      <c r="A6" s="2">
        <v>2017201</v>
      </c>
      <c r="B6" s="2" t="str">
        <f>"熊远哲"</f>
        <v>熊远哲</v>
      </c>
      <c r="C6" s="2" t="s">
        <v>6</v>
      </c>
      <c r="D6" s="2">
        <v>75</v>
      </c>
      <c r="E6" s="2"/>
    </row>
    <row r="7" spans="1:5" s="1" customFormat="1" ht="21.9" customHeight="1" x14ac:dyDescent="0.25">
      <c r="A7" s="2">
        <v>2017411</v>
      </c>
      <c r="B7" s="2" t="str">
        <f>"刘淯聪"</f>
        <v>刘淯聪</v>
      </c>
      <c r="C7" s="2" t="s">
        <v>6</v>
      </c>
      <c r="D7" s="2">
        <v>74.5</v>
      </c>
      <c r="E7" s="2"/>
    </row>
    <row r="8" spans="1:5" s="1" customFormat="1" ht="21.9" customHeight="1" x14ac:dyDescent="0.25">
      <c r="A8" s="2">
        <v>2017314</v>
      </c>
      <c r="B8" s="2" t="str">
        <f>"韩鑫"</f>
        <v>韩鑫</v>
      </c>
      <c r="C8" s="2" t="s">
        <v>6</v>
      </c>
      <c r="D8" s="2">
        <v>73.5</v>
      </c>
      <c r="E8" s="2"/>
    </row>
    <row r="9" spans="1:5" s="1" customFormat="1" ht="21.9" customHeight="1" x14ac:dyDescent="0.25">
      <c r="A9" s="2">
        <v>2017306</v>
      </c>
      <c r="B9" s="2" t="str">
        <f>"樊艳婷"</f>
        <v>樊艳婷</v>
      </c>
      <c r="C9" s="2" t="s">
        <v>6</v>
      </c>
      <c r="D9" s="2">
        <v>72</v>
      </c>
      <c r="E9" s="2"/>
    </row>
    <row r="10" spans="1:5" s="1" customFormat="1" ht="21.9" customHeight="1" x14ac:dyDescent="0.25">
      <c r="A10" s="2">
        <v>2017316</v>
      </c>
      <c r="B10" s="2" t="str">
        <f>"闫雪远"</f>
        <v>闫雪远</v>
      </c>
      <c r="C10" s="2" t="s">
        <v>6</v>
      </c>
      <c r="D10" s="2">
        <v>71.5</v>
      </c>
      <c r="E10" s="2"/>
    </row>
    <row r="11" spans="1:5" s="1" customFormat="1" ht="21.9" customHeight="1" x14ac:dyDescent="0.25">
      <c r="A11" s="2">
        <v>2017102</v>
      </c>
      <c r="B11" s="2" t="str">
        <f>"陈诗雨"</f>
        <v>陈诗雨</v>
      </c>
      <c r="C11" s="2" t="s">
        <v>6</v>
      </c>
      <c r="D11" s="2">
        <v>71</v>
      </c>
      <c r="E11" s="2"/>
    </row>
    <row r="12" spans="1:5" s="1" customFormat="1" ht="21.9" customHeight="1" x14ac:dyDescent="0.25">
      <c r="A12" s="2">
        <v>2017322</v>
      </c>
      <c r="B12" s="2" t="str">
        <f>"张月"</f>
        <v>张月</v>
      </c>
      <c r="C12" s="2" t="s">
        <v>6</v>
      </c>
      <c r="D12" s="2">
        <v>70.5</v>
      </c>
      <c r="E12" s="2"/>
    </row>
    <row r="13" spans="1:5" s="1" customFormat="1" ht="21.9" customHeight="1" x14ac:dyDescent="0.25">
      <c r="A13" s="2">
        <v>2017320</v>
      </c>
      <c r="B13" s="2" t="str">
        <f>"白玉璞"</f>
        <v>白玉璞</v>
      </c>
      <c r="C13" s="2" t="s">
        <v>6</v>
      </c>
      <c r="D13" s="2">
        <v>69.5</v>
      </c>
      <c r="E13" s="2"/>
    </row>
    <row r="14" spans="1:5" s="1" customFormat="1" ht="21.9" customHeight="1" x14ac:dyDescent="0.25">
      <c r="A14" s="2">
        <v>2017422</v>
      </c>
      <c r="B14" s="2" t="str">
        <f>"张静"</f>
        <v>张静</v>
      </c>
      <c r="C14" s="2" t="s">
        <v>6</v>
      </c>
      <c r="D14" s="2">
        <v>69.5</v>
      </c>
      <c r="E14" s="2"/>
    </row>
    <row r="15" spans="1:5" s="1" customFormat="1" ht="21.9" customHeight="1" x14ac:dyDescent="0.25">
      <c r="A15" s="2">
        <v>2017113</v>
      </c>
      <c r="B15" s="2" t="str">
        <f>"靳雪燕"</f>
        <v>靳雪燕</v>
      </c>
      <c r="C15" s="2" t="s">
        <v>6</v>
      </c>
      <c r="D15" s="2">
        <v>69</v>
      </c>
      <c r="E15" s="2"/>
    </row>
    <row r="16" spans="1:5" s="1" customFormat="1" ht="21.9" customHeight="1" x14ac:dyDescent="0.25">
      <c r="A16" s="2">
        <v>2017215</v>
      </c>
      <c r="B16" s="2" t="str">
        <f>"刘子美"</f>
        <v>刘子美</v>
      </c>
      <c r="C16" s="2" t="s">
        <v>6</v>
      </c>
      <c r="D16" s="2">
        <v>68.5</v>
      </c>
      <c r="E16" s="2"/>
    </row>
    <row r="17" spans="1:5" s="1" customFormat="1" ht="21.9" customHeight="1" x14ac:dyDescent="0.25">
      <c r="A17" s="2">
        <v>2017218</v>
      </c>
      <c r="B17" s="2" t="str">
        <f>"宋萧萧"</f>
        <v>宋萧萧</v>
      </c>
      <c r="C17" s="2" t="s">
        <v>6</v>
      </c>
      <c r="D17" s="2">
        <v>68</v>
      </c>
      <c r="E17" s="2"/>
    </row>
    <row r="18" spans="1:5" s="1" customFormat="1" ht="21.9" customHeight="1" x14ac:dyDescent="0.25">
      <c r="A18" s="2">
        <v>2017116</v>
      </c>
      <c r="B18" s="2" t="str">
        <f>"赵迪"</f>
        <v>赵迪</v>
      </c>
      <c r="C18" s="2" t="s">
        <v>6</v>
      </c>
      <c r="D18" s="2">
        <v>67.5</v>
      </c>
      <c r="E18" s="2"/>
    </row>
    <row r="19" spans="1:5" s="1" customFormat="1" ht="21.9" customHeight="1" x14ac:dyDescent="0.25">
      <c r="A19" s="2">
        <v>2017227</v>
      </c>
      <c r="B19" s="2" t="str">
        <f>"乔静"</f>
        <v>乔静</v>
      </c>
      <c r="C19" s="2" t="s">
        <v>6</v>
      </c>
      <c r="D19" s="2">
        <v>67</v>
      </c>
      <c r="E19" s="2"/>
    </row>
    <row r="20" spans="1:5" s="1" customFormat="1" ht="21.9" customHeight="1" x14ac:dyDescent="0.25">
      <c r="A20" s="2">
        <v>2017214</v>
      </c>
      <c r="B20" s="2" t="str">
        <f>"陈咪咪"</f>
        <v>陈咪咪</v>
      </c>
      <c r="C20" s="2" t="s">
        <v>6</v>
      </c>
      <c r="D20" s="2">
        <v>66.5</v>
      </c>
      <c r="E20" s="2"/>
    </row>
    <row r="21" spans="1:5" s="1" customFormat="1" ht="21.9" customHeight="1" x14ac:dyDescent="0.25">
      <c r="A21" s="2">
        <v>2017202</v>
      </c>
      <c r="B21" s="2" t="str">
        <f>"吴红亚"</f>
        <v>吴红亚</v>
      </c>
      <c r="C21" s="2" t="s">
        <v>6</v>
      </c>
      <c r="D21" s="2">
        <v>65.5</v>
      </c>
      <c r="E21" s="2"/>
    </row>
    <row r="22" spans="1:5" s="1" customFormat="1" ht="21.9" customHeight="1" x14ac:dyDescent="0.25">
      <c r="A22" s="2">
        <v>2017403</v>
      </c>
      <c r="B22" s="2" t="str">
        <f>"钱冲"</f>
        <v>钱冲</v>
      </c>
      <c r="C22" s="2" t="s">
        <v>6</v>
      </c>
      <c r="D22" s="2">
        <v>65</v>
      </c>
      <c r="E22" s="2"/>
    </row>
    <row r="23" spans="1:5" s="1" customFormat="1" ht="21.9" customHeight="1" x14ac:dyDescent="0.25">
      <c r="A23" s="2">
        <v>2017405</v>
      </c>
      <c r="B23" s="2" t="str">
        <f>"盛今"</f>
        <v>盛今</v>
      </c>
      <c r="C23" s="2" t="s">
        <v>6</v>
      </c>
      <c r="D23" s="2">
        <v>65</v>
      </c>
      <c r="E23" s="2"/>
    </row>
    <row r="24" spans="1:5" s="1" customFormat="1" ht="21.9" customHeight="1" x14ac:dyDescent="0.25">
      <c r="A24" s="2">
        <v>2017122</v>
      </c>
      <c r="B24" s="2" t="str">
        <f>"张洋"</f>
        <v>张洋</v>
      </c>
      <c r="C24" s="2" t="s">
        <v>6</v>
      </c>
      <c r="D24" s="2">
        <v>64.5</v>
      </c>
      <c r="E24" s="2"/>
    </row>
    <row r="25" spans="1:5" s="1" customFormat="1" ht="21.9" customHeight="1" x14ac:dyDescent="0.25">
      <c r="A25" s="2">
        <v>2017212</v>
      </c>
      <c r="B25" s="2" t="str">
        <f>"王玉单"</f>
        <v>王玉单</v>
      </c>
      <c r="C25" s="2" t="s">
        <v>6</v>
      </c>
      <c r="D25" s="2">
        <v>63.5</v>
      </c>
      <c r="E25" s="2"/>
    </row>
    <row r="26" spans="1:5" s="1" customFormat="1" ht="21.9" customHeight="1" x14ac:dyDescent="0.25">
      <c r="A26" s="2">
        <v>2017423</v>
      </c>
      <c r="B26" s="2" t="str">
        <f>"高玮"</f>
        <v>高玮</v>
      </c>
      <c r="C26" s="2" t="s">
        <v>6</v>
      </c>
      <c r="D26" s="2">
        <v>63.5</v>
      </c>
      <c r="E26" s="2"/>
    </row>
    <row r="27" spans="1:5" s="1" customFormat="1" ht="21.9" customHeight="1" x14ac:dyDescent="0.25">
      <c r="A27" s="2">
        <v>2017114</v>
      </c>
      <c r="B27" s="2" t="str">
        <f>"张忱"</f>
        <v>张忱</v>
      </c>
      <c r="C27" s="2" t="s">
        <v>6</v>
      </c>
      <c r="D27" s="2">
        <v>63</v>
      </c>
      <c r="E27" s="2"/>
    </row>
    <row r="28" spans="1:5" s="1" customFormat="1" ht="21.9" customHeight="1" x14ac:dyDescent="0.25">
      <c r="A28" s="2">
        <v>2017301</v>
      </c>
      <c r="B28" s="2" t="str">
        <f>"张幸幸"</f>
        <v>张幸幸</v>
      </c>
      <c r="C28" s="2" t="s">
        <v>6</v>
      </c>
      <c r="D28" s="2">
        <v>60</v>
      </c>
      <c r="E28" s="2"/>
    </row>
    <row r="29" spans="1:5" s="1" customFormat="1" ht="21.9" customHeight="1" x14ac:dyDescent="0.25">
      <c r="A29" s="2">
        <v>2017313</v>
      </c>
      <c r="B29" s="2" t="str">
        <f>"邓双"</f>
        <v>邓双</v>
      </c>
      <c r="C29" s="2" t="s">
        <v>6</v>
      </c>
      <c r="D29" s="2">
        <v>60</v>
      </c>
      <c r="E29" s="2"/>
    </row>
    <row r="30" spans="1:5" s="1" customFormat="1" ht="21.9" customHeight="1" x14ac:dyDescent="0.25">
      <c r="A30" s="2">
        <v>2017112</v>
      </c>
      <c r="B30" s="2" t="str">
        <f>"董高阳"</f>
        <v>董高阳</v>
      </c>
      <c r="C30" s="2" t="s">
        <v>6</v>
      </c>
      <c r="D30" s="2">
        <v>57.5</v>
      </c>
      <c r="E30" s="2"/>
    </row>
    <row r="31" spans="1:5" s="1" customFormat="1" ht="21.9" customHeight="1" x14ac:dyDescent="0.25">
      <c r="A31" s="2">
        <v>2017129</v>
      </c>
      <c r="B31" s="2" t="str">
        <f>"王璐"</f>
        <v>王璐</v>
      </c>
      <c r="C31" s="2" t="s">
        <v>6</v>
      </c>
      <c r="D31" s="2">
        <v>57.5</v>
      </c>
      <c r="E31" s="2"/>
    </row>
    <row r="32" spans="1:5" s="1" customFormat="1" ht="21.9" customHeight="1" x14ac:dyDescent="0.25">
      <c r="A32" s="2">
        <v>2017305</v>
      </c>
      <c r="B32" s="2" t="str">
        <f>"肖付娟"</f>
        <v>肖付娟</v>
      </c>
      <c r="C32" s="2" t="s">
        <v>5</v>
      </c>
      <c r="D32" s="2">
        <v>82.5</v>
      </c>
      <c r="E32" s="2"/>
    </row>
    <row r="33" spans="1:5" s="1" customFormat="1" ht="21.9" customHeight="1" x14ac:dyDescent="0.25">
      <c r="A33" s="2">
        <v>2017307</v>
      </c>
      <c r="B33" s="2" t="str">
        <f>"周晶晶"</f>
        <v>周晶晶</v>
      </c>
      <c r="C33" s="2" t="s">
        <v>5</v>
      </c>
      <c r="D33" s="2">
        <v>81.5</v>
      </c>
      <c r="E33" s="2"/>
    </row>
    <row r="34" spans="1:5" s="1" customFormat="1" ht="21.9" customHeight="1" x14ac:dyDescent="0.25">
      <c r="A34" s="2">
        <v>2017224</v>
      </c>
      <c r="B34" s="2" t="str">
        <f>"齐海燕"</f>
        <v>齐海燕</v>
      </c>
      <c r="C34" s="2" t="s">
        <v>5</v>
      </c>
      <c r="D34" s="2">
        <v>81</v>
      </c>
      <c r="E34" s="2"/>
    </row>
    <row r="35" spans="1:5" s="1" customFormat="1" ht="21.9" customHeight="1" x14ac:dyDescent="0.25">
      <c r="A35" s="2">
        <v>2017330</v>
      </c>
      <c r="B35" s="2" t="str">
        <f>"高彦娟"</f>
        <v>高彦娟</v>
      </c>
      <c r="C35" s="2" t="s">
        <v>5</v>
      </c>
      <c r="D35" s="2">
        <v>79</v>
      </c>
      <c r="E35" s="2"/>
    </row>
    <row r="36" spans="1:5" s="1" customFormat="1" ht="21.9" customHeight="1" x14ac:dyDescent="0.25">
      <c r="A36" s="2">
        <v>2017205</v>
      </c>
      <c r="B36" s="2" t="str">
        <f>"黄欣平"</f>
        <v>黄欣平</v>
      </c>
      <c r="C36" s="2" t="s">
        <v>5</v>
      </c>
      <c r="D36" s="2">
        <v>78</v>
      </c>
      <c r="E36" s="2"/>
    </row>
    <row r="37" spans="1:5" s="1" customFormat="1" ht="21.9" customHeight="1" x14ac:dyDescent="0.25">
      <c r="A37" s="2">
        <v>2017121</v>
      </c>
      <c r="B37" s="2" t="str">
        <f>"孙璐"</f>
        <v>孙璐</v>
      </c>
      <c r="C37" s="2" t="s">
        <v>5</v>
      </c>
      <c r="D37" s="2">
        <v>76.5</v>
      </c>
      <c r="E37" s="2"/>
    </row>
    <row r="38" spans="1:5" s="1" customFormat="1" ht="21.9" customHeight="1" x14ac:dyDescent="0.25">
      <c r="A38" s="2">
        <v>2017107</v>
      </c>
      <c r="B38" s="2" t="str">
        <f>"刘阳"</f>
        <v>刘阳</v>
      </c>
      <c r="C38" s="2" t="s">
        <v>5</v>
      </c>
      <c r="D38" s="2">
        <v>74</v>
      </c>
      <c r="E38" s="2"/>
    </row>
    <row r="39" spans="1:5" s="1" customFormat="1" ht="21.9" customHeight="1" x14ac:dyDescent="0.25">
      <c r="A39" s="2">
        <v>2017126</v>
      </c>
      <c r="B39" s="2" t="str">
        <f>"刘思汝"</f>
        <v>刘思汝</v>
      </c>
      <c r="C39" s="2" t="s">
        <v>5</v>
      </c>
      <c r="D39" s="2">
        <v>74</v>
      </c>
      <c r="E39" s="2"/>
    </row>
    <row r="40" spans="1:5" s="1" customFormat="1" ht="21.9" customHeight="1" x14ac:dyDescent="0.25">
      <c r="A40" s="2">
        <v>2017412</v>
      </c>
      <c r="B40" s="2" t="str">
        <f>"曹丹丹"</f>
        <v>曹丹丹</v>
      </c>
      <c r="C40" s="2" t="s">
        <v>5</v>
      </c>
      <c r="D40" s="2">
        <v>72.5</v>
      </c>
      <c r="E40" s="2"/>
    </row>
    <row r="41" spans="1:5" s="1" customFormat="1" ht="21.9" customHeight="1" x14ac:dyDescent="0.25">
      <c r="A41" s="2">
        <v>2017220</v>
      </c>
      <c r="B41" s="2" t="str">
        <f>"李琛"</f>
        <v>李琛</v>
      </c>
      <c r="C41" s="2" t="s">
        <v>5</v>
      </c>
      <c r="D41" s="2">
        <v>72</v>
      </c>
      <c r="E41" s="2"/>
    </row>
    <row r="42" spans="1:5" s="1" customFormat="1" ht="21.9" customHeight="1" x14ac:dyDescent="0.25">
      <c r="A42" s="2">
        <v>2017309</v>
      </c>
      <c r="B42" s="2" t="str">
        <f>"于琳"</f>
        <v>于琳</v>
      </c>
      <c r="C42" s="2" t="s">
        <v>5</v>
      </c>
      <c r="D42" s="2">
        <v>72</v>
      </c>
      <c r="E42" s="2"/>
    </row>
    <row r="43" spans="1:5" s="1" customFormat="1" ht="21.9" customHeight="1" x14ac:dyDescent="0.25">
      <c r="A43" s="2">
        <v>2017110</v>
      </c>
      <c r="B43" s="2" t="str">
        <f>"刘玉萍"</f>
        <v>刘玉萍</v>
      </c>
      <c r="C43" s="2" t="s">
        <v>5</v>
      </c>
      <c r="D43" s="2">
        <v>71.5</v>
      </c>
      <c r="E43" s="2"/>
    </row>
    <row r="44" spans="1:5" s="1" customFormat="1" ht="21.9" customHeight="1" x14ac:dyDescent="0.25">
      <c r="A44" s="2">
        <v>2017124</v>
      </c>
      <c r="B44" s="2" t="str">
        <f>"孙亚平"</f>
        <v>孙亚平</v>
      </c>
      <c r="C44" s="2" t="s">
        <v>5</v>
      </c>
      <c r="D44" s="2">
        <v>71.5</v>
      </c>
      <c r="E44" s="2"/>
    </row>
    <row r="45" spans="1:5" s="1" customFormat="1" ht="21.9" customHeight="1" x14ac:dyDescent="0.25">
      <c r="A45" s="2">
        <v>2017219</v>
      </c>
      <c r="B45" s="2" t="str">
        <f>"范丽"</f>
        <v>范丽</v>
      </c>
      <c r="C45" s="2" t="s">
        <v>5</v>
      </c>
      <c r="D45" s="2">
        <v>71.5</v>
      </c>
      <c r="E45" s="2"/>
    </row>
    <row r="46" spans="1:5" s="1" customFormat="1" ht="21.9" customHeight="1" x14ac:dyDescent="0.25">
      <c r="A46" s="2">
        <v>2017109</v>
      </c>
      <c r="B46" s="2" t="str">
        <f>"卢媛媛"</f>
        <v>卢媛媛</v>
      </c>
      <c r="C46" s="2" t="s">
        <v>5</v>
      </c>
      <c r="D46" s="2">
        <v>69.5</v>
      </c>
      <c r="E46" s="2"/>
    </row>
    <row r="47" spans="1:5" s="1" customFormat="1" ht="21.9" customHeight="1" x14ac:dyDescent="0.25">
      <c r="A47" s="2">
        <v>2017211</v>
      </c>
      <c r="B47" s="2" t="str">
        <f>"闫蓓蓓"</f>
        <v>闫蓓蓓</v>
      </c>
      <c r="C47" s="2" t="s">
        <v>5</v>
      </c>
      <c r="D47" s="2">
        <v>69</v>
      </c>
      <c r="E47" s="2"/>
    </row>
    <row r="48" spans="1:5" s="1" customFormat="1" ht="21.9" customHeight="1" x14ac:dyDescent="0.25">
      <c r="A48" s="2">
        <v>2017111</v>
      </c>
      <c r="B48" s="2" t="str">
        <f>"位森"</f>
        <v>位森</v>
      </c>
      <c r="C48" s="2" t="s">
        <v>5</v>
      </c>
      <c r="D48" s="2">
        <v>68.5</v>
      </c>
      <c r="E48" s="2"/>
    </row>
    <row r="49" spans="1:5" s="1" customFormat="1" ht="21.9" customHeight="1" x14ac:dyDescent="0.25">
      <c r="A49" s="2">
        <v>2017104</v>
      </c>
      <c r="B49" s="2" t="str">
        <f>"王哲"</f>
        <v>王哲</v>
      </c>
      <c r="C49" s="2" t="s">
        <v>5</v>
      </c>
      <c r="D49" s="2">
        <v>67.5</v>
      </c>
      <c r="E49" s="2"/>
    </row>
    <row r="50" spans="1:5" s="1" customFormat="1" ht="21.9" customHeight="1" x14ac:dyDescent="0.25">
      <c r="A50" s="2">
        <v>2017419</v>
      </c>
      <c r="B50" s="2" t="str">
        <f>"闫硕"</f>
        <v>闫硕</v>
      </c>
      <c r="C50" s="2" t="s">
        <v>5</v>
      </c>
      <c r="D50" s="2">
        <v>67.5</v>
      </c>
      <c r="E50" s="2"/>
    </row>
    <row r="51" spans="1:5" s="1" customFormat="1" ht="21.9" customHeight="1" x14ac:dyDescent="0.25">
      <c r="A51" s="2">
        <v>2017125</v>
      </c>
      <c r="B51" s="2" t="str">
        <f>"王孟"</f>
        <v>王孟</v>
      </c>
      <c r="C51" s="2" t="s">
        <v>5</v>
      </c>
      <c r="D51" s="2">
        <v>66</v>
      </c>
      <c r="E51" s="2"/>
    </row>
    <row r="52" spans="1:5" s="1" customFormat="1" ht="21.9" customHeight="1" x14ac:dyDescent="0.25">
      <c r="A52" s="2">
        <v>2017117</v>
      </c>
      <c r="B52" s="2" t="str">
        <f>"孙玉婷"</f>
        <v>孙玉婷</v>
      </c>
      <c r="C52" s="2" t="s">
        <v>5</v>
      </c>
      <c r="D52" s="2">
        <v>65.5</v>
      </c>
      <c r="E52" s="2"/>
    </row>
    <row r="53" spans="1:5" s="1" customFormat="1" ht="21.9" customHeight="1" x14ac:dyDescent="0.25">
      <c r="A53" s="2">
        <v>2017209</v>
      </c>
      <c r="B53" s="2" t="str">
        <f>"张松"</f>
        <v>张松</v>
      </c>
      <c r="C53" s="2" t="s">
        <v>5</v>
      </c>
      <c r="D53" s="2">
        <v>65</v>
      </c>
      <c r="E53" s="2"/>
    </row>
    <row r="54" spans="1:5" s="1" customFormat="1" ht="21.9" customHeight="1" x14ac:dyDescent="0.25">
      <c r="A54" s="2">
        <v>2017407</v>
      </c>
      <c r="B54" s="2" t="str">
        <f>"薛朵"</f>
        <v>薛朵</v>
      </c>
      <c r="C54" s="2" t="s">
        <v>5</v>
      </c>
      <c r="D54" s="2">
        <v>62.5</v>
      </c>
      <c r="E54" s="2"/>
    </row>
    <row r="55" spans="1:5" s="1" customFormat="1" ht="21.9" customHeight="1" x14ac:dyDescent="0.25">
      <c r="A55" s="2">
        <v>2017410</v>
      </c>
      <c r="B55" s="2" t="str">
        <f>"喻姗姗"</f>
        <v>喻姗姗</v>
      </c>
      <c r="C55" s="2" t="s">
        <v>5</v>
      </c>
      <c r="D55" s="2">
        <v>62.5</v>
      </c>
      <c r="E55" s="2"/>
    </row>
    <row r="56" spans="1:5" s="1" customFormat="1" ht="21.9" customHeight="1" x14ac:dyDescent="0.25">
      <c r="A56" s="2">
        <v>2017105</v>
      </c>
      <c r="B56" s="2" t="str">
        <f>"张莹"</f>
        <v>张莹</v>
      </c>
      <c r="C56" s="2" t="s">
        <v>5</v>
      </c>
      <c r="D56" s="2">
        <v>60</v>
      </c>
      <c r="E56" s="2"/>
    </row>
    <row r="57" spans="1:5" s="1" customFormat="1" ht="21.9" customHeight="1" x14ac:dyDescent="0.25">
      <c r="A57" s="2">
        <v>2017413</v>
      </c>
      <c r="B57" s="2" t="str">
        <f>"马爽"</f>
        <v>马爽</v>
      </c>
      <c r="C57" s="2" t="s">
        <v>5</v>
      </c>
      <c r="D57" s="2">
        <v>57</v>
      </c>
      <c r="E57" s="2"/>
    </row>
    <row r="58" spans="1:5" s="1" customFormat="1" ht="21.9" customHeight="1" x14ac:dyDescent="0.25">
      <c r="A58" s="2">
        <v>2017312</v>
      </c>
      <c r="B58" s="2" t="str">
        <f>"孙艳"</f>
        <v>孙艳</v>
      </c>
      <c r="C58" s="2" t="s">
        <v>4</v>
      </c>
      <c r="D58" s="2">
        <v>81.5</v>
      </c>
      <c r="E58" s="2"/>
    </row>
    <row r="59" spans="1:5" s="1" customFormat="1" ht="21.9" customHeight="1" x14ac:dyDescent="0.25">
      <c r="A59" s="2">
        <v>2017325</v>
      </c>
      <c r="B59" s="2" t="str">
        <f>"张嫄"</f>
        <v>张嫄</v>
      </c>
      <c r="C59" s="2" t="s">
        <v>4</v>
      </c>
      <c r="D59" s="2">
        <v>78.5</v>
      </c>
      <c r="E59" s="2"/>
    </row>
    <row r="60" spans="1:5" s="1" customFormat="1" ht="21.9" customHeight="1" x14ac:dyDescent="0.25">
      <c r="A60" s="2">
        <v>2017203</v>
      </c>
      <c r="B60" s="2" t="str">
        <f>"乔曼玉"</f>
        <v>乔曼玉</v>
      </c>
      <c r="C60" s="2" t="s">
        <v>4</v>
      </c>
      <c r="D60" s="2">
        <v>76</v>
      </c>
      <c r="E60" s="2"/>
    </row>
    <row r="61" spans="1:5" s="1" customFormat="1" ht="21.9" customHeight="1" x14ac:dyDescent="0.25">
      <c r="A61" s="2">
        <v>2017207</v>
      </c>
      <c r="B61" s="2" t="str">
        <f>"张红媛"</f>
        <v>张红媛</v>
      </c>
      <c r="C61" s="2" t="s">
        <v>4</v>
      </c>
      <c r="D61" s="2">
        <v>75.5</v>
      </c>
      <c r="E61" s="2"/>
    </row>
    <row r="62" spans="1:5" s="1" customFormat="1" ht="21.9" customHeight="1" x14ac:dyDescent="0.25">
      <c r="A62" s="2">
        <v>2017418</v>
      </c>
      <c r="B62" s="2" t="str">
        <f>"董亚丽"</f>
        <v>董亚丽</v>
      </c>
      <c r="C62" s="2" t="s">
        <v>4</v>
      </c>
      <c r="D62" s="2">
        <v>75</v>
      </c>
      <c r="E62" s="2"/>
    </row>
    <row r="63" spans="1:5" s="1" customFormat="1" ht="21.9" customHeight="1" x14ac:dyDescent="0.25">
      <c r="A63" s="2">
        <v>2017119</v>
      </c>
      <c r="B63" s="2" t="str">
        <f>"张萍"</f>
        <v>张萍</v>
      </c>
      <c r="C63" s="2" t="s">
        <v>4</v>
      </c>
      <c r="D63" s="2">
        <v>73.5</v>
      </c>
      <c r="E63" s="2"/>
    </row>
    <row r="64" spans="1:5" s="1" customFormat="1" ht="21.9" customHeight="1" x14ac:dyDescent="0.25">
      <c r="A64" s="2">
        <v>2017317</v>
      </c>
      <c r="B64" s="2" t="str">
        <f>"杨容"</f>
        <v>杨容</v>
      </c>
      <c r="C64" s="2" t="s">
        <v>4</v>
      </c>
      <c r="D64" s="2">
        <v>72</v>
      </c>
      <c r="E64" s="2"/>
    </row>
    <row r="65" spans="1:5" s="1" customFormat="1" ht="21.9" customHeight="1" x14ac:dyDescent="0.25">
      <c r="A65" s="2">
        <v>2017222</v>
      </c>
      <c r="B65" s="2" t="str">
        <f>"罗康"</f>
        <v>罗康</v>
      </c>
      <c r="C65" s="2" t="s">
        <v>4</v>
      </c>
      <c r="D65" s="2">
        <v>71.5</v>
      </c>
      <c r="E65" s="2"/>
    </row>
    <row r="66" spans="1:5" s="1" customFormat="1" ht="21.9" customHeight="1" x14ac:dyDescent="0.25">
      <c r="A66" s="2">
        <v>2017424</v>
      </c>
      <c r="B66" s="2" t="str">
        <f>"王松英"</f>
        <v>王松英</v>
      </c>
      <c r="C66" s="2" t="s">
        <v>4</v>
      </c>
      <c r="D66" s="2">
        <v>71</v>
      </c>
      <c r="E66" s="2"/>
    </row>
    <row r="67" spans="1:5" s="1" customFormat="1" ht="21.9" customHeight="1" x14ac:dyDescent="0.25">
      <c r="A67" s="2">
        <v>2017106</v>
      </c>
      <c r="B67" s="2" t="str">
        <f>"李蒙蒙"</f>
        <v>李蒙蒙</v>
      </c>
      <c r="C67" s="2" t="s">
        <v>4</v>
      </c>
      <c r="D67" s="2">
        <v>70.5</v>
      </c>
      <c r="E67" s="2"/>
    </row>
    <row r="68" spans="1:5" s="1" customFormat="1" ht="21.9" customHeight="1" x14ac:dyDescent="0.25">
      <c r="A68" s="2">
        <v>2017208</v>
      </c>
      <c r="B68" s="2" t="str">
        <f>"曹铭"</f>
        <v>曹铭</v>
      </c>
      <c r="C68" s="2" t="s">
        <v>4</v>
      </c>
      <c r="D68" s="2">
        <v>70.5</v>
      </c>
      <c r="E68" s="2"/>
    </row>
    <row r="69" spans="1:5" s="1" customFormat="1" ht="21.9" customHeight="1" x14ac:dyDescent="0.25">
      <c r="A69" s="2">
        <v>2017213</v>
      </c>
      <c r="B69" s="2" t="str">
        <f>"王蕊"</f>
        <v>王蕊</v>
      </c>
      <c r="C69" s="2" t="s">
        <v>4</v>
      </c>
      <c r="D69" s="2">
        <v>70</v>
      </c>
      <c r="E69" s="2"/>
    </row>
    <row r="70" spans="1:5" s="1" customFormat="1" ht="21.9" customHeight="1" x14ac:dyDescent="0.25">
      <c r="A70" s="2">
        <v>2017128</v>
      </c>
      <c r="B70" s="2" t="str">
        <f>"李珊"</f>
        <v>李珊</v>
      </c>
      <c r="C70" s="2" t="s">
        <v>4</v>
      </c>
      <c r="D70" s="2">
        <v>69.5</v>
      </c>
      <c r="E70" s="2"/>
    </row>
    <row r="71" spans="1:5" s="1" customFormat="1" ht="21.9" customHeight="1" x14ac:dyDescent="0.25">
      <c r="A71" s="2">
        <v>2017204</v>
      </c>
      <c r="B71" s="2" t="str">
        <f>"王冉"</f>
        <v>王冉</v>
      </c>
      <c r="C71" s="2" t="s">
        <v>4</v>
      </c>
      <c r="D71" s="2">
        <v>69</v>
      </c>
      <c r="E71" s="2"/>
    </row>
    <row r="72" spans="1:5" s="1" customFormat="1" ht="21.9" customHeight="1" x14ac:dyDescent="0.25">
      <c r="A72" s="2">
        <v>2017228</v>
      </c>
      <c r="B72" s="2" t="str">
        <f>"孙荷楠"</f>
        <v>孙荷楠</v>
      </c>
      <c r="C72" s="2" t="s">
        <v>4</v>
      </c>
      <c r="D72" s="2">
        <v>68.5</v>
      </c>
      <c r="E72" s="2"/>
    </row>
    <row r="73" spans="1:5" s="1" customFormat="1" ht="21.9" customHeight="1" x14ac:dyDescent="0.25">
      <c r="A73" s="2">
        <v>2017226</v>
      </c>
      <c r="B73" s="2" t="str">
        <f>"张宇"</f>
        <v>张宇</v>
      </c>
      <c r="C73" s="2" t="s">
        <v>4</v>
      </c>
      <c r="D73" s="2">
        <v>68</v>
      </c>
      <c r="E73" s="2"/>
    </row>
    <row r="74" spans="1:5" s="1" customFormat="1" ht="21.9" customHeight="1" x14ac:dyDescent="0.25">
      <c r="A74" s="2">
        <v>2017327</v>
      </c>
      <c r="B74" s="2" t="str">
        <f>"李倩"</f>
        <v>李倩</v>
      </c>
      <c r="C74" s="2" t="s">
        <v>4</v>
      </c>
      <c r="D74" s="2">
        <v>68</v>
      </c>
      <c r="E74" s="2"/>
    </row>
    <row r="75" spans="1:5" s="1" customFormat="1" ht="21.9" customHeight="1" x14ac:dyDescent="0.25">
      <c r="A75" s="2">
        <v>2017127</v>
      </c>
      <c r="B75" s="2" t="str">
        <f>"魏晓洒"</f>
        <v>魏晓洒</v>
      </c>
      <c r="C75" s="2" t="s">
        <v>4</v>
      </c>
      <c r="D75" s="2">
        <v>67</v>
      </c>
      <c r="E75" s="2"/>
    </row>
    <row r="76" spans="1:5" s="1" customFormat="1" ht="21.9" customHeight="1" x14ac:dyDescent="0.25">
      <c r="A76" s="2">
        <v>2017417</v>
      </c>
      <c r="B76" s="2" t="str">
        <f>"季新佳"</f>
        <v>季新佳</v>
      </c>
      <c r="C76" s="2" t="s">
        <v>4</v>
      </c>
      <c r="D76" s="2">
        <v>67</v>
      </c>
      <c r="E76" s="2"/>
    </row>
    <row r="77" spans="1:5" s="1" customFormat="1" ht="21.9" customHeight="1" x14ac:dyDescent="0.25">
      <c r="A77" s="2">
        <v>2017415</v>
      </c>
      <c r="B77" s="2" t="str">
        <f>"孟倩倩"</f>
        <v>孟倩倩</v>
      </c>
      <c r="C77" s="2" t="s">
        <v>4</v>
      </c>
      <c r="D77" s="2">
        <v>66</v>
      </c>
      <c r="E77" s="2"/>
    </row>
    <row r="78" spans="1:5" s="1" customFormat="1" ht="21.9" customHeight="1" x14ac:dyDescent="0.25">
      <c r="A78" s="2">
        <v>2017310</v>
      </c>
      <c r="B78" s="2" t="str">
        <f>"陈青露"</f>
        <v>陈青露</v>
      </c>
      <c r="C78" s="2" t="s">
        <v>4</v>
      </c>
      <c r="D78" s="2">
        <v>64.5</v>
      </c>
      <c r="E78" s="2"/>
    </row>
    <row r="79" spans="1:5" s="1" customFormat="1" ht="21.9" customHeight="1" x14ac:dyDescent="0.25">
      <c r="A79" s="2">
        <v>2017321</v>
      </c>
      <c r="B79" s="2" t="str">
        <f>"钮迪"</f>
        <v>钮迪</v>
      </c>
      <c r="C79" s="2" t="s">
        <v>4</v>
      </c>
      <c r="D79" s="2">
        <v>64.5</v>
      </c>
      <c r="E79" s="2"/>
    </row>
    <row r="80" spans="1:5" s="1" customFormat="1" ht="21.9" customHeight="1" x14ac:dyDescent="0.25">
      <c r="A80" s="2">
        <v>2017216</v>
      </c>
      <c r="B80" s="2" t="str">
        <f>"赵文竹"</f>
        <v>赵文竹</v>
      </c>
      <c r="C80" s="2" t="s">
        <v>4</v>
      </c>
      <c r="D80" s="2">
        <v>64</v>
      </c>
      <c r="E80" s="2"/>
    </row>
    <row r="81" spans="1:5" s="1" customFormat="1" ht="21.9" customHeight="1" x14ac:dyDescent="0.25">
      <c r="A81" s="2">
        <v>2017319</v>
      </c>
      <c r="B81" s="2" t="str">
        <f>"王娟"</f>
        <v>王娟</v>
      </c>
      <c r="C81" s="2" t="s">
        <v>4</v>
      </c>
      <c r="D81" s="2">
        <v>63.5</v>
      </c>
      <c r="E81" s="2"/>
    </row>
    <row r="82" spans="1:5" s="1" customFormat="1" ht="21.9" customHeight="1" x14ac:dyDescent="0.25">
      <c r="A82" s="2">
        <v>2017130</v>
      </c>
      <c r="B82" s="2" t="str">
        <f>"寇华坤"</f>
        <v>寇华坤</v>
      </c>
      <c r="C82" s="2" t="s">
        <v>4</v>
      </c>
      <c r="D82" s="2">
        <v>63</v>
      </c>
      <c r="E82" s="2"/>
    </row>
    <row r="83" spans="1:5" s="1" customFormat="1" ht="21.9" customHeight="1" x14ac:dyDescent="0.25">
      <c r="A83" s="2">
        <v>2017416</v>
      </c>
      <c r="B83" s="2" t="str">
        <f>"时欣欣"</f>
        <v>时欣欣</v>
      </c>
      <c r="C83" s="2" t="s">
        <v>4</v>
      </c>
      <c r="D83" s="2">
        <v>63</v>
      </c>
      <c r="E83" s="2"/>
    </row>
    <row r="84" spans="1:5" s="1" customFormat="1" ht="21.9" customHeight="1" x14ac:dyDescent="0.25">
      <c r="A84" s="2">
        <v>2017221</v>
      </c>
      <c r="B84" s="2" t="str">
        <f>"李艳"</f>
        <v>李艳</v>
      </c>
      <c r="C84" s="2" t="s">
        <v>4</v>
      </c>
      <c r="D84" s="2">
        <v>62.5</v>
      </c>
      <c r="E84" s="2"/>
    </row>
    <row r="85" spans="1:5" s="1" customFormat="1" ht="21.9" customHeight="1" x14ac:dyDescent="0.25">
      <c r="A85" s="2">
        <v>2017323</v>
      </c>
      <c r="B85" s="2" t="str">
        <f>"刘爽"</f>
        <v>刘爽</v>
      </c>
      <c r="C85" s="2" t="s">
        <v>4</v>
      </c>
      <c r="D85" s="2">
        <v>62.5</v>
      </c>
      <c r="E85" s="2"/>
    </row>
    <row r="86" spans="1:5" s="1" customFormat="1" ht="21.9" customHeight="1" x14ac:dyDescent="0.25">
      <c r="A86" s="2">
        <v>2017421</v>
      </c>
      <c r="B86" s="2" t="str">
        <f>"齐晓祎"</f>
        <v>齐晓祎</v>
      </c>
      <c r="C86" s="2" t="s">
        <v>3</v>
      </c>
      <c r="D86" s="2">
        <v>69.5</v>
      </c>
      <c r="E86" s="2"/>
    </row>
    <row r="87" spans="1:5" s="1" customFormat="1" ht="21.9" customHeight="1" x14ac:dyDescent="0.25">
      <c r="A87" s="2">
        <v>2017123</v>
      </c>
      <c r="B87" s="2" t="str">
        <f>"杜明璞"</f>
        <v>杜明璞</v>
      </c>
      <c r="C87" s="2" t="s">
        <v>3</v>
      </c>
      <c r="D87" s="2">
        <v>56.5</v>
      </c>
      <c r="E87" s="2"/>
    </row>
    <row r="88" spans="1:5" s="1" customFormat="1" ht="21.9" customHeight="1" x14ac:dyDescent="0.25">
      <c r="A88" s="2">
        <v>2017120</v>
      </c>
      <c r="B88" s="2" t="str">
        <f>"熊云燕"</f>
        <v>熊云燕</v>
      </c>
      <c r="C88" s="2" t="s">
        <v>3</v>
      </c>
      <c r="D88" s="2">
        <v>50</v>
      </c>
      <c r="E88" s="2"/>
    </row>
    <row r="89" spans="1:5" s="1" customFormat="1" ht="21.9" customHeight="1" x14ac:dyDescent="0.25">
      <c r="A89" s="2">
        <v>2017101</v>
      </c>
      <c r="B89" s="2" t="str">
        <f>"骆娇阳"</f>
        <v>骆娇阳</v>
      </c>
      <c r="C89" s="2" t="s">
        <v>2</v>
      </c>
      <c r="D89" s="2">
        <v>75</v>
      </c>
      <c r="E89" s="2"/>
    </row>
    <row r="90" spans="1:5" s="1" customFormat="1" ht="21.9" customHeight="1" x14ac:dyDescent="0.25">
      <c r="A90" s="2">
        <v>2017326</v>
      </c>
      <c r="B90" s="2" t="str">
        <f>"马晓倩"</f>
        <v>马晓倩</v>
      </c>
      <c r="C90" s="2" t="s">
        <v>2</v>
      </c>
      <c r="D90" s="2">
        <v>64</v>
      </c>
      <c r="E90" s="2"/>
    </row>
    <row r="91" spans="1:5" s="1" customFormat="1" ht="21.9" customHeight="1" x14ac:dyDescent="0.25">
      <c r="A91" s="2">
        <v>2017115</v>
      </c>
      <c r="B91" s="2" t="str">
        <f>"丁小迪"</f>
        <v>丁小迪</v>
      </c>
      <c r="C91" s="2" t="s">
        <v>2</v>
      </c>
      <c r="D91" s="2">
        <v>60</v>
      </c>
      <c r="E91" s="2"/>
    </row>
    <row r="92" spans="1:5" s="1" customFormat="1" ht="21.9" customHeight="1" x14ac:dyDescent="0.25">
      <c r="A92" s="2">
        <v>2017315</v>
      </c>
      <c r="B92" s="2" t="str">
        <f>"吴静"</f>
        <v>吴静</v>
      </c>
      <c r="C92" s="2" t="s">
        <v>1</v>
      </c>
      <c r="D92" s="2">
        <v>74.5</v>
      </c>
      <c r="E92" s="2"/>
    </row>
    <row r="93" spans="1:5" s="1" customFormat="1" ht="21.9" customHeight="1" x14ac:dyDescent="0.25">
      <c r="A93" s="2">
        <v>2017406</v>
      </c>
      <c r="B93" s="2" t="str">
        <f>"苏珂珂"</f>
        <v>苏珂珂</v>
      </c>
      <c r="C93" s="2" t="s">
        <v>1</v>
      </c>
      <c r="D93" s="2">
        <v>67</v>
      </c>
      <c r="E93" s="2"/>
    </row>
    <row r="94" spans="1:5" s="1" customFormat="1" ht="21.9" customHeight="1" x14ac:dyDescent="0.25">
      <c r="A94" s="2">
        <v>2017414</v>
      </c>
      <c r="B94" s="2" t="str">
        <f>"吕佳"</f>
        <v>吕佳</v>
      </c>
      <c r="C94" s="2" t="s">
        <v>0</v>
      </c>
      <c r="D94" s="2">
        <v>75</v>
      </c>
      <c r="E94" s="2"/>
    </row>
    <row r="95" spans="1:5" s="1" customFormat="1" ht="21.9" customHeight="1" x14ac:dyDescent="0.25">
      <c r="A95" s="2">
        <v>2017225</v>
      </c>
      <c r="B95" s="2" t="str">
        <f>"田苹苹"</f>
        <v>田苹苹</v>
      </c>
      <c r="C95" s="2" t="s">
        <v>0</v>
      </c>
      <c r="D95" s="2">
        <v>71.5</v>
      </c>
      <c r="E95" s="2"/>
    </row>
    <row r="96" spans="1:5" s="1" customFormat="1" ht="21.9" customHeight="1" x14ac:dyDescent="0.25">
      <c r="A96" s="2">
        <v>2017210</v>
      </c>
      <c r="B96" s="2" t="str">
        <f>"翟少秋"</f>
        <v>翟少秋</v>
      </c>
      <c r="C96" s="2" t="s">
        <v>0</v>
      </c>
      <c r="D96" s="2">
        <v>71</v>
      </c>
      <c r="E96" s="2"/>
    </row>
  </sheetData>
  <autoFilter ref="A3:E96">
    <sortState ref="A3:G100">
      <sortCondition ref="C3:C100"/>
    </sortState>
  </autoFilter>
  <mergeCells count="1">
    <mergeCell ref="A2:E2"/>
  </mergeCells>
  <phoneticPr fontId="1" type="noConversion"/>
  <printOptions horizontalCentered="1"/>
  <pageMargins left="0.17" right="0.17" top="0.34" bottom="0.54" header="0.3" footer="0.3"/>
  <pageSetup paperSize="9" orientation="portrait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面试对象</vt:lpstr>
      <vt:lpstr>面试对象!Print_Titles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2017-08-11T04:03:38Z</dcterms:created>
  <dcterms:modified xsi:type="dcterms:W3CDTF">2017-08-11T08:54:35Z</dcterms:modified>
</cp:coreProperties>
</file>